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57" i="1"/>
  <c r="I56"/>
  <c r="K56" s="1"/>
  <c r="I55"/>
  <c r="K55" s="1"/>
  <c r="I54"/>
  <c r="I60" s="1"/>
  <c r="K60" s="1"/>
  <c r="I53"/>
  <c r="I52"/>
  <c r="K57"/>
  <c r="K53"/>
  <c r="K54"/>
  <c r="I51"/>
  <c r="K51" s="1"/>
  <c r="I28"/>
  <c r="I32"/>
  <c r="I33"/>
  <c r="I34"/>
  <c r="I38"/>
  <c r="I42"/>
  <c r="I46"/>
  <c r="I59" l="1"/>
  <c r="K59" s="1"/>
  <c r="I58"/>
  <c r="K58" s="1"/>
  <c r="K52"/>
</calcChain>
</file>

<file path=xl/sharedStrings.xml><?xml version="1.0" encoding="utf-8"?>
<sst xmlns="http://schemas.openxmlformats.org/spreadsheetml/2006/main" count="351" uniqueCount="111">
  <si>
    <t>A természetvédelmi terület neve</t>
  </si>
  <si>
    <t>GPS koordináták</t>
  </si>
  <si>
    <t>Növény latin neve</t>
  </si>
  <si>
    <t>Növény köznapi neve</t>
  </si>
  <si>
    <t>Blokk azonsító</t>
  </si>
  <si>
    <t>DVENF-5-16</t>
  </si>
  <si>
    <t>46.91603  19.43043</t>
  </si>
  <si>
    <t>D2LFF-9-16</t>
  </si>
  <si>
    <t>46.91296  19.43018</t>
  </si>
  <si>
    <t>46.91128  19.43187</t>
  </si>
  <si>
    <t>46.91240  19.43563</t>
  </si>
  <si>
    <t>46.88204  19.40381</t>
  </si>
  <si>
    <t>46.87903  19.40133</t>
  </si>
  <si>
    <t>46.87211  19.41878</t>
  </si>
  <si>
    <t>46.87463  19.42265</t>
  </si>
  <si>
    <t>DPLFF-X-16</t>
  </si>
  <si>
    <t>46.88818  19.41208</t>
  </si>
  <si>
    <t>46.88219  19.40368</t>
  </si>
  <si>
    <t>46.88165  19.41457</t>
  </si>
  <si>
    <t>46.88391  19.41657</t>
  </si>
  <si>
    <t>DKX2F-Q-16</t>
  </si>
  <si>
    <t>46.87461  19.42240</t>
  </si>
  <si>
    <t>46.87262  19.41810</t>
  </si>
  <si>
    <t>46.86966  19.42094</t>
  </si>
  <si>
    <t>46.87048  19.42440</t>
  </si>
  <si>
    <t>DP2VF-T-16</t>
  </si>
  <si>
    <t>46.89258  19.39529</t>
  </si>
  <si>
    <t>46.88332  19.40342</t>
  </si>
  <si>
    <t>46.89565  19.41656</t>
  </si>
  <si>
    <t>46.89737  19.41490</t>
  </si>
  <si>
    <t>DWL9A-U-16</t>
  </si>
  <si>
    <t>46.91140  19.79747</t>
  </si>
  <si>
    <t>46.90866  19.80169</t>
  </si>
  <si>
    <t>46.91190  19.79829</t>
  </si>
  <si>
    <t>46.90882  19.80252</t>
  </si>
  <si>
    <t>D4MNL-Q-16</t>
  </si>
  <si>
    <t>46.90875  19.80074</t>
  </si>
  <si>
    <t>46.89964  19.81137</t>
  </si>
  <si>
    <t>46.89992  19.81256</t>
  </si>
  <si>
    <t>46.90465  19.80880</t>
  </si>
  <si>
    <t>46.90568  19.91208</t>
  </si>
  <si>
    <t>46.91029  19.80597</t>
  </si>
  <si>
    <t>DTX2L-4-16</t>
  </si>
  <si>
    <t>46.91383  19.78802</t>
  </si>
  <si>
    <t>46.90182  19.80522</t>
  </si>
  <si>
    <t>46.89950  19.81123</t>
  </si>
  <si>
    <t>46.91467  19.79123</t>
  </si>
  <si>
    <t>DP0Q1-5-16</t>
  </si>
  <si>
    <t>46.88726  19.71299</t>
  </si>
  <si>
    <t>46.88507  19.71560</t>
  </si>
  <si>
    <t>46.88546  19.71640</t>
  </si>
  <si>
    <t>46.88754  19.71407</t>
  </si>
  <si>
    <t>D3MNL-P-16</t>
  </si>
  <si>
    <t>46.91384  19.79472</t>
  </si>
  <si>
    <t>46.90893  19.80240</t>
  </si>
  <si>
    <t>46.91050  19.80576</t>
  </si>
  <si>
    <t>46.91527  19.79773</t>
  </si>
  <si>
    <t>A KNP Sashegyi Oktatási Központjától a Fülöpháza- Somodi-tanyát összekötő út.</t>
  </si>
  <si>
    <t>46.87049  19.42464</t>
  </si>
  <si>
    <t>46.87044  19.42443</t>
  </si>
  <si>
    <t>46.88105  19.41260</t>
  </si>
  <si>
    <t>46.88093  19.41235</t>
  </si>
  <si>
    <t>Ambrosia artemisiifolia</t>
  </si>
  <si>
    <t>Aclepias syriaca</t>
  </si>
  <si>
    <t>Robinia pseudoacacia</t>
  </si>
  <si>
    <t>fehér akác</t>
  </si>
  <si>
    <t>selyemkóró</t>
  </si>
  <si>
    <t>parlagfű</t>
  </si>
  <si>
    <t>Ailanthus altissima</t>
  </si>
  <si>
    <t>bálványfa</t>
  </si>
  <si>
    <t>KNP national park</t>
  </si>
  <si>
    <t>Kecskemét town's rural area</t>
  </si>
  <si>
    <t>2. számú jelentés: mechanikai, kémiai, bioherbicides kezelések</t>
  </si>
  <si>
    <t>Az invazív növényfaj fenofázisa</t>
  </si>
  <si>
    <t>Kezelés módja (mechanikai, kémiai, bioherbicides)</t>
  </si>
  <si>
    <t>Kezelő eszközök és készítmények</t>
  </si>
  <si>
    <t>Kezelt terület nagysága (m2)</t>
  </si>
  <si>
    <t>Időjárási körülmények</t>
  </si>
  <si>
    <t>Megjegyzés</t>
  </si>
  <si>
    <t>Kezelések adatai</t>
  </si>
  <si>
    <t>virágzás</t>
  </si>
  <si>
    <t>termésképződés</t>
  </si>
  <si>
    <t>hajtásnövekedés</t>
  </si>
  <si>
    <t>elöregedés</t>
  </si>
  <si>
    <t>kaszálás</t>
  </si>
  <si>
    <t>bioherbicides</t>
  </si>
  <si>
    <t>kémiai</t>
  </si>
  <si>
    <t>Kemper kasza</t>
  </si>
  <si>
    <t>napos</t>
  </si>
  <si>
    <t>enyhén borult</t>
  </si>
  <si>
    <t>szélcsend</t>
  </si>
  <si>
    <t>BANVEL 480 S, permetező</t>
  </si>
  <si>
    <t>Ambro-sol, permetező</t>
  </si>
  <si>
    <t>Dezormon, ecsetelés</t>
  </si>
  <si>
    <t>Összesen négyzetméter:</t>
  </si>
  <si>
    <t>Hektárban:</t>
  </si>
  <si>
    <t>Kaszálás:</t>
  </si>
  <si>
    <t>Kémiai:</t>
  </si>
  <si>
    <t>Bioherbicides:</t>
  </si>
  <si>
    <t>borult</t>
  </si>
  <si>
    <t>szeles</t>
  </si>
  <si>
    <t>csendes eső</t>
  </si>
  <si>
    <t>kicsit esett</t>
  </si>
  <si>
    <t>eső lehet</t>
  </si>
  <si>
    <t>nagy meleg</t>
  </si>
  <si>
    <t>meleg</t>
  </si>
  <si>
    <t>eső után</t>
  </si>
  <si>
    <t>lemosódhat</t>
  </si>
  <si>
    <t>Total</t>
  </si>
  <si>
    <t>gyenge szél</t>
  </si>
  <si>
    <t>elsodródhat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</si>
</sst>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90" zoomScaleNormal="90" workbookViewId="0">
      <selection activeCell="J7" sqref="J7"/>
    </sheetView>
  </sheetViews>
  <sheetFormatPr defaultRowHeight="15"/>
  <cols>
    <col min="1" max="2" width="20.28515625" customWidth="1"/>
    <col min="3" max="3" width="20.85546875" customWidth="1"/>
    <col min="4" max="4" width="22.140625" style="20" customWidth="1"/>
    <col min="5" max="5" width="19.7109375" customWidth="1"/>
    <col min="6" max="6" width="19.85546875" customWidth="1"/>
    <col min="7" max="7" width="17.140625" customWidth="1"/>
    <col min="8" max="8" width="24" customWidth="1"/>
    <col min="9" max="9" width="16.7109375" customWidth="1"/>
    <col min="10" max="10" width="14.140625" customWidth="1"/>
    <col min="11" max="11" width="17.140625" customWidth="1"/>
  </cols>
  <sheetData>
    <row r="1" spans="1:11" ht="18.75">
      <c r="A1" s="56" t="s">
        <v>72</v>
      </c>
      <c r="B1" s="56"/>
      <c r="C1" s="56"/>
      <c r="D1" s="56"/>
      <c r="E1" s="3"/>
      <c r="F1" s="3"/>
    </row>
    <row r="2" spans="1:11" ht="19.5" thickBot="1">
      <c r="A2" s="2"/>
      <c r="B2" s="4"/>
      <c r="C2" s="2"/>
      <c r="D2" s="19"/>
      <c r="E2" s="3"/>
      <c r="F2" s="3"/>
    </row>
    <row r="3" spans="1:11" ht="40.5" customHeight="1" thickBot="1">
      <c r="A3" s="57" t="s">
        <v>0</v>
      </c>
      <c r="B3" s="61" t="s">
        <v>4</v>
      </c>
      <c r="C3" s="57" t="s">
        <v>1</v>
      </c>
      <c r="D3" s="57" t="s">
        <v>2</v>
      </c>
      <c r="E3" s="57" t="s">
        <v>3</v>
      </c>
      <c r="F3" s="57" t="s">
        <v>73</v>
      </c>
      <c r="G3" s="57" t="s">
        <v>74</v>
      </c>
      <c r="H3" s="57" t="s">
        <v>75</v>
      </c>
      <c r="I3" s="59" t="s">
        <v>79</v>
      </c>
      <c r="J3" s="60"/>
      <c r="K3" s="60"/>
    </row>
    <row r="4" spans="1:11" ht="75.75" customHeight="1" thickBot="1">
      <c r="A4" s="58"/>
      <c r="B4" s="62"/>
      <c r="C4" s="58"/>
      <c r="D4" s="58"/>
      <c r="E4" s="58"/>
      <c r="F4" s="58"/>
      <c r="G4" s="58"/>
      <c r="H4" s="58"/>
      <c r="I4" s="42" t="s">
        <v>76</v>
      </c>
      <c r="J4" s="43" t="s">
        <v>77</v>
      </c>
      <c r="K4" s="43" t="s">
        <v>78</v>
      </c>
    </row>
    <row r="5" spans="1:11">
      <c r="A5" s="53" t="s">
        <v>70</v>
      </c>
      <c r="B5" s="44" t="s">
        <v>7</v>
      </c>
      <c r="C5" s="6" t="s">
        <v>6</v>
      </c>
      <c r="D5" s="15" t="s">
        <v>62</v>
      </c>
      <c r="E5" s="22" t="s">
        <v>67</v>
      </c>
      <c r="F5" s="39" t="s">
        <v>80</v>
      </c>
      <c r="G5" s="26" t="s">
        <v>84</v>
      </c>
      <c r="H5" s="6" t="s">
        <v>87</v>
      </c>
      <c r="I5" s="6">
        <v>25000</v>
      </c>
      <c r="J5" s="6" t="s">
        <v>88</v>
      </c>
      <c r="K5" s="7"/>
    </row>
    <row r="6" spans="1:11">
      <c r="A6" s="54"/>
      <c r="B6" s="45"/>
      <c r="C6" s="8" t="s">
        <v>8</v>
      </c>
      <c r="D6" s="17" t="s">
        <v>63</v>
      </c>
      <c r="E6" s="23" t="s">
        <v>66</v>
      </c>
      <c r="F6" s="8" t="s">
        <v>81</v>
      </c>
      <c r="G6" s="27" t="s">
        <v>84</v>
      </c>
      <c r="H6" s="8" t="s">
        <v>87</v>
      </c>
      <c r="I6" s="8">
        <v>25000</v>
      </c>
      <c r="J6" s="8" t="s">
        <v>88</v>
      </c>
      <c r="K6" s="9"/>
    </row>
    <row r="7" spans="1:11">
      <c r="A7" s="54"/>
      <c r="B7" s="45"/>
      <c r="C7" s="8" t="s">
        <v>9</v>
      </c>
      <c r="D7" s="8" t="s">
        <v>62</v>
      </c>
      <c r="E7" s="24" t="s">
        <v>67</v>
      </c>
      <c r="F7" s="8" t="s">
        <v>80</v>
      </c>
      <c r="G7" s="28" t="s">
        <v>86</v>
      </c>
      <c r="H7" s="8" t="s">
        <v>91</v>
      </c>
      <c r="I7" s="8">
        <v>25000</v>
      </c>
      <c r="J7" s="8" t="s">
        <v>89</v>
      </c>
      <c r="K7" s="9" t="s">
        <v>102</v>
      </c>
    </row>
    <row r="8" spans="1:11" ht="15.75" thickBot="1">
      <c r="A8" s="55"/>
      <c r="B8" s="46"/>
      <c r="C8" s="10" t="s">
        <v>10</v>
      </c>
      <c r="D8" s="10" t="s">
        <v>63</v>
      </c>
      <c r="E8" s="25" t="s">
        <v>67</v>
      </c>
      <c r="F8" s="10" t="s">
        <v>80</v>
      </c>
      <c r="G8" s="29" t="s">
        <v>85</v>
      </c>
      <c r="H8" s="10" t="s">
        <v>92</v>
      </c>
      <c r="I8" s="10">
        <v>25000</v>
      </c>
      <c r="J8" s="10" t="s">
        <v>90</v>
      </c>
      <c r="K8" s="11"/>
    </row>
    <row r="9" spans="1:11">
      <c r="A9" s="53" t="s">
        <v>70</v>
      </c>
      <c r="B9" s="44" t="s">
        <v>5</v>
      </c>
      <c r="C9" s="6" t="s">
        <v>11</v>
      </c>
      <c r="D9" s="12" t="s">
        <v>63</v>
      </c>
      <c r="E9" s="23" t="s">
        <v>66</v>
      </c>
      <c r="F9" s="39" t="s">
        <v>81</v>
      </c>
      <c r="G9" s="27" t="s">
        <v>84</v>
      </c>
      <c r="H9" s="6" t="s">
        <v>87</v>
      </c>
      <c r="I9" s="6">
        <v>65760</v>
      </c>
      <c r="J9" s="6" t="s">
        <v>90</v>
      </c>
      <c r="K9" s="7"/>
    </row>
    <row r="10" spans="1:11">
      <c r="A10" s="54"/>
      <c r="B10" s="45"/>
      <c r="C10" s="8" t="s">
        <v>12</v>
      </c>
      <c r="D10" s="16" t="s">
        <v>64</v>
      </c>
      <c r="E10" s="24" t="s">
        <v>65</v>
      </c>
      <c r="F10" s="8" t="s">
        <v>82</v>
      </c>
      <c r="G10" s="28" t="s">
        <v>86</v>
      </c>
      <c r="H10" s="8" t="s">
        <v>93</v>
      </c>
      <c r="I10" s="8">
        <v>47800</v>
      </c>
      <c r="J10" s="8" t="s">
        <v>88</v>
      </c>
      <c r="K10" s="9"/>
    </row>
    <row r="11" spans="1:11">
      <c r="A11" s="54"/>
      <c r="B11" s="45"/>
      <c r="C11" s="8" t="s">
        <v>13</v>
      </c>
      <c r="D11" s="8" t="s">
        <v>68</v>
      </c>
      <c r="E11" s="24" t="s">
        <v>69</v>
      </c>
      <c r="F11" s="8" t="s">
        <v>82</v>
      </c>
      <c r="G11" s="28" t="s">
        <v>86</v>
      </c>
      <c r="H11" s="8" t="s">
        <v>93</v>
      </c>
      <c r="I11" s="8">
        <v>52100</v>
      </c>
      <c r="J11" s="8" t="s">
        <v>99</v>
      </c>
      <c r="K11" s="9" t="s">
        <v>103</v>
      </c>
    </row>
    <row r="12" spans="1:11" ht="15.75" thickBot="1">
      <c r="A12" s="55"/>
      <c r="B12" s="46"/>
      <c r="C12" s="10" t="s">
        <v>14</v>
      </c>
      <c r="D12" s="10" t="s">
        <v>63</v>
      </c>
      <c r="E12" s="25" t="s">
        <v>66</v>
      </c>
      <c r="F12" s="10" t="s">
        <v>83</v>
      </c>
      <c r="G12" s="29" t="s">
        <v>84</v>
      </c>
      <c r="H12" s="10" t="s">
        <v>87</v>
      </c>
      <c r="I12" s="10">
        <v>87500</v>
      </c>
      <c r="J12" s="10" t="s">
        <v>100</v>
      </c>
      <c r="K12" s="11"/>
    </row>
    <row r="13" spans="1:11">
      <c r="A13" s="53" t="s">
        <v>70</v>
      </c>
      <c r="B13" s="44" t="s">
        <v>15</v>
      </c>
      <c r="C13" s="6" t="s">
        <v>16</v>
      </c>
      <c r="D13" s="12" t="s">
        <v>63</v>
      </c>
      <c r="E13" s="23" t="s">
        <v>66</v>
      </c>
      <c r="F13" s="39" t="s">
        <v>81</v>
      </c>
      <c r="G13" s="27" t="s">
        <v>84</v>
      </c>
      <c r="H13" s="6" t="s">
        <v>87</v>
      </c>
      <c r="I13" s="6">
        <v>2560</v>
      </c>
      <c r="J13" s="6" t="s">
        <v>88</v>
      </c>
      <c r="K13" s="7"/>
    </row>
    <row r="14" spans="1:11">
      <c r="A14" s="54"/>
      <c r="B14" s="45"/>
      <c r="C14" s="8" t="s">
        <v>17</v>
      </c>
      <c r="D14" s="16" t="s">
        <v>64</v>
      </c>
      <c r="E14" s="24" t="s">
        <v>65</v>
      </c>
      <c r="F14" s="8" t="s">
        <v>82</v>
      </c>
      <c r="G14" s="28" t="s">
        <v>86</v>
      </c>
      <c r="H14" s="8" t="s">
        <v>93</v>
      </c>
      <c r="I14" s="8">
        <v>3890</v>
      </c>
      <c r="J14" s="8" t="s">
        <v>88</v>
      </c>
      <c r="K14" s="9" t="s">
        <v>105</v>
      </c>
    </row>
    <row r="15" spans="1:11">
      <c r="A15" s="54"/>
      <c r="B15" s="45"/>
      <c r="C15" s="8" t="s">
        <v>18</v>
      </c>
      <c r="D15" s="8" t="s">
        <v>68</v>
      </c>
      <c r="E15" s="24" t="s">
        <v>69</v>
      </c>
      <c r="F15" s="8" t="s">
        <v>82</v>
      </c>
      <c r="G15" s="28" t="s">
        <v>86</v>
      </c>
      <c r="H15" s="8" t="s">
        <v>93</v>
      </c>
      <c r="I15" s="8">
        <v>7540</v>
      </c>
      <c r="J15" s="8" t="s">
        <v>88</v>
      </c>
      <c r="K15" s="9" t="s">
        <v>105</v>
      </c>
    </row>
    <row r="16" spans="1:11" ht="15.75" thickBot="1">
      <c r="A16" s="55"/>
      <c r="B16" s="46"/>
      <c r="C16" s="10" t="s">
        <v>19</v>
      </c>
      <c r="D16" s="10" t="s">
        <v>62</v>
      </c>
      <c r="E16" s="25" t="s">
        <v>67</v>
      </c>
      <c r="F16" s="10" t="s">
        <v>80</v>
      </c>
      <c r="G16" s="29" t="s">
        <v>85</v>
      </c>
      <c r="H16" s="10" t="s">
        <v>92</v>
      </c>
      <c r="I16" s="10">
        <v>5645</v>
      </c>
      <c r="J16" s="10" t="s">
        <v>88</v>
      </c>
      <c r="K16" s="11" t="s">
        <v>104</v>
      </c>
    </row>
    <row r="17" spans="1:11">
      <c r="A17" s="53" t="s">
        <v>70</v>
      </c>
      <c r="B17" s="44" t="s">
        <v>20</v>
      </c>
      <c r="C17" s="6" t="s">
        <v>21</v>
      </c>
      <c r="D17" s="12" t="s">
        <v>63</v>
      </c>
      <c r="E17" s="23" t="s">
        <v>66</v>
      </c>
      <c r="F17" s="39" t="s">
        <v>81</v>
      </c>
      <c r="G17" s="27" t="s">
        <v>84</v>
      </c>
      <c r="H17" s="6" t="s">
        <v>87</v>
      </c>
      <c r="I17" s="6">
        <v>12450</v>
      </c>
      <c r="J17" s="6" t="s">
        <v>99</v>
      </c>
      <c r="K17" s="7"/>
    </row>
    <row r="18" spans="1:11">
      <c r="A18" s="54"/>
      <c r="B18" s="45"/>
      <c r="C18" s="8" t="s">
        <v>22</v>
      </c>
      <c r="D18" s="16" t="s">
        <v>64</v>
      </c>
      <c r="E18" s="24" t="s">
        <v>65</v>
      </c>
      <c r="F18" s="8" t="s">
        <v>82</v>
      </c>
      <c r="G18" s="28" t="s">
        <v>86</v>
      </c>
      <c r="H18" s="8" t="s">
        <v>93</v>
      </c>
      <c r="I18" s="8">
        <v>8950</v>
      </c>
      <c r="J18" s="8" t="s">
        <v>89</v>
      </c>
      <c r="K18" s="9" t="s">
        <v>106</v>
      </c>
    </row>
    <row r="19" spans="1:11">
      <c r="A19" s="54"/>
      <c r="B19" s="45"/>
      <c r="C19" s="8" t="s">
        <v>23</v>
      </c>
      <c r="D19" s="8" t="s">
        <v>68</v>
      </c>
      <c r="E19" s="24" t="s">
        <v>69</v>
      </c>
      <c r="F19" s="8" t="s">
        <v>82</v>
      </c>
      <c r="G19" s="28" t="s">
        <v>86</v>
      </c>
      <c r="H19" s="8" t="s">
        <v>93</v>
      </c>
      <c r="I19" s="8">
        <v>10345</v>
      </c>
      <c r="J19" s="8" t="s">
        <v>89</v>
      </c>
      <c r="K19" s="9" t="s">
        <v>106</v>
      </c>
    </row>
    <row r="20" spans="1:11" ht="15.75" thickBot="1">
      <c r="A20" s="55"/>
      <c r="B20" s="46"/>
      <c r="C20" s="10" t="s">
        <v>24</v>
      </c>
      <c r="D20" s="10" t="s">
        <v>62</v>
      </c>
      <c r="E20" s="25" t="s">
        <v>67</v>
      </c>
      <c r="F20" s="10" t="s">
        <v>80</v>
      </c>
      <c r="G20" s="29" t="s">
        <v>85</v>
      </c>
      <c r="H20" s="10" t="s">
        <v>92</v>
      </c>
      <c r="I20" s="10">
        <v>14500</v>
      </c>
      <c r="J20" s="10" t="s">
        <v>88</v>
      </c>
      <c r="K20" s="11"/>
    </row>
    <row r="21" spans="1:11">
      <c r="A21" s="53" t="s">
        <v>70</v>
      </c>
      <c r="B21" s="44" t="s">
        <v>25</v>
      </c>
      <c r="C21" s="6" t="s">
        <v>26</v>
      </c>
      <c r="D21" s="12" t="s">
        <v>63</v>
      </c>
      <c r="E21" s="23" t="s">
        <v>66</v>
      </c>
      <c r="F21" s="39" t="s">
        <v>83</v>
      </c>
      <c r="G21" s="27" t="s">
        <v>84</v>
      </c>
      <c r="H21" s="6" t="s">
        <v>87</v>
      </c>
      <c r="I21" s="6">
        <v>21000</v>
      </c>
      <c r="J21" s="6" t="s">
        <v>88</v>
      </c>
      <c r="K21" s="7"/>
    </row>
    <row r="22" spans="1:11">
      <c r="A22" s="54"/>
      <c r="B22" s="45"/>
      <c r="C22" s="8" t="s">
        <v>27</v>
      </c>
      <c r="D22" s="16" t="s">
        <v>64</v>
      </c>
      <c r="E22" s="24" t="s">
        <v>65</v>
      </c>
      <c r="F22" s="8" t="s">
        <v>82</v>
      </c>
      <c r="G22" s="28" t="s">
        <v>86</v>
      </c>
      <c r="H22" s="8" t="s">
        <v>93</v>
      </c>
      <c r="I22" s="8">
        <v>35000</v>
      </c>
      <c r="J22" s="8" t="s">
        <v>88</v>
      </c>
      <c r="K22" s="9"/>
    </row>
    <row r="23" spans="1:11">
      <c r="A23" s="54"/>
      <c r="B23" s="45"/>
      <c r="C23" s="8" t="s">
        <v>28</v>
      </c>
      <c r="D23" s="8" t="s">
        <v>68</v>
      </c>
      <c r="E23" s="24" t="s">
        <v>69</v>
      </c>
      <c r="F23" s="8" t="s">
        <v>82</v>
      </c>
      <c r="G23" s="28" t="s">
        <v>86</v>
      </c>
      <c r="H23" s="8" t="s">
        <v>93</v>
      </c>
      <c r="I23" s="8">
        <v>45000</v>
      </c>
      <c r="J23" s="8" t="s">
        <v>99</v>
      </c>
      <c r="K23" s="9"/>
    </row>
    <row r="24" spans="1:11" ht="15.75" thickBot="1">
      <c r="A24" s="55"/>
      <c r="B24" s="46"/>
      <c r="C24" s="10" t="s">
        <v>29</v>
      </c>
      <c r="D24" s="10" t="s">
        <v>62</v>
      </c>
      <c r="E24" s="25" t="s">
        <v>67</v>
      </c>
      <c r="F24" s="10" t="s">
        <v>80</v>
      </c>
      <c r="G24" s="29" t="s">
        <v>85</v>
      </c>
      <c r="H24" s="10" t="s">
        <v>92</v>
      </c>
      <c r="I24" s="10">
        <v>27000</v>
      </c>
      <c r="J24" s="10" t="s">
        <v>101</v>
      </c>
      <c r="K24" s="11" t="s">
        <v>107</v>
      </c>
    </row>
    <row r="25" spans="1:11">
      <c r="A25" s="53" t="s">
        <v>71</v>
      </c>
      <c r="B25" s="44" t="s">
        <v>30</v>
      </c>
      <c r="C25" s="6" t="s">
        <v>31</v>
      </c>
      <c r="D25" s="15" t="s">
        <v>62</v>
      </c>
      <c r="E25" s="22" t="s">
        <v>67</v>
      </c>
      <c r="F25" s="39" t="s">
        <v>80</v>
      </c>
      <c r="G25" s="26" t="s">
        <v>84</v>
      </c>
      <c r="H25" s="6" t="s">
        <v>87</v>
      </c>
      <c r="I25" s="6">
        <v>5000</v>
      </c>
      <c r="J25" s="6" t="s">
        <v>88</v>
      </c>
      <c r="K25" s="7"/>
    </row>
    <row r="26" spans="1:11">
      <c r="A26" s="54"/>
      <c r="B26" s="45"/>
      <c r="C26" s="8" t="s">
        <v>32</v>
      </c>
      <c r="D26" s="8" t="s">
        <v>62</v>
      </c>
      <c r="E26" s="24" t="s">
        <v>67</v>
      </c>
      <c r="F26" s="8" t="s">
        <v>80</v>
      </c>
      <c r="G26" s="28" t="s">
        <v>86</v>
      </c>
      <c r="H26" s="8" t="s">
        <v>91</v>
      </c>
      <c r="I26" s="8">
        <v>5000</v>
      </c>
      <c r="J26" s="8" t="s">
        <v>89</v>
      </c>
      <c r="K26" s="9"/>
    </row>
    <row r="27" spans="1:11">
      <c r="A27" s="54"/>
      <c r="B27" s="45"/>
      <c r="C27" s="8" t="s">
        <v>34</v>
      </c>
      <c r="D27" s="8" t="s">
        <v>62</v>
      </c>
      <c r="E27" s="24" t="s">
        <v>67</v>
      </c>
      <c r="F27" s="8" t="s">
        <v>80</v>
      </c>
      <c r="G27" s="28" t="s">
        <v>85</v>
      </c>
      <c r="H27" s="8" t="s">
        <v>92</v>
      </c>
      <c r="I27" s="8">
        <v>20000</v>
      </c>
      <c r="J27" s="8" t="s">
        <v>101</v>
      </c>
      <c r="K27" s="9" t="s">
        <v>107</v>
      </c>
    </row>
    <row r="28" spans="1:11" ht="15.75" thickBot="1">
      <c r="A28" s="55"/>
      <c r="B28" s="46"/>
      <c r="C28" s="10" t="s">
        <v>33</v>
      </c>
      <c r="D28" s="10"/>
      <c r="E28" s="25"/>
      <c r="F28" s="10"/>
      <c r="G28" s="29"/>
      <c r="H28" s="10"/>
      <c r="I28" s="10">
        <f t="shared" ref="I28:I46" si="0">SUM(I75)</f>
        <v>0</v>
      </c>
      <c r="J28" s="10"/>
      <c r="K28" s="11"/>
    </row>
    <row r="29" spans="1:11">
      <c r="A29" s="53" t="s">
        <v>71</v>
      </c>
      <c r="B29" s="44" t="s">
        <v>35</v>
      </c>
      <c r="C29" s="6" t="s">
        <v>36</v>
      </c>
      <c r="D29" s="15" t="s">
        <v>62</v>
      </c>
      <c r="E29" s="22" t="s">
        <v>67</v>
      </c>
      <c r="F29" s="39" t="s">
        <v>80</v>
      </c>
      <c r="G29" s="26" t="s">
        <v>84</v>
      </c>
      <c r="H29" s="6" t="s">
        <v>87</v>
      </c>
      <c r="I29" s="6">
        <v>69510</v>
      </c>
      <c r="J29" s="6" t="s">
        <v>88</v>
      </c>
      <c r="K29" s="7"/>
    </row>
    <row r="30" spans="1:11">
      <c r="A30" s="54"/>
      <c r="B30" s="45"/>
      <c r="C30" s="8" t="s">
        <v>37</v>
      </c>
      <c r="D30" s="16" t="s">
        <v>62</v>
      </c>
      <c r="E30" s="24" t="s">
        <v>67</v>
      </c>
      <c r="F30" s="8" t="s">
        <v>80</v>
      </c>
      <c r="G30" s="28" t="s">
        <v>86</v>
      </c>
      <c r="H30" s="8" t="s">
        <v>91</v>
      </c>
      <c r="I30" s="8">
        <v>75890</v>
      </c>
      <c r="J30" s="8" t="s">
        <v>88</v>
      </c>
      <c r="K30" s="9"/>
    </row>
    <row r="31" spans="1:11">
      <c r="A31" s="54"/>
      <c r="B31" s="45"/>
      <c r="C31" s="8" t="s">
        <v>38</v>
      </c>
      <c r="D31" s="16" t="s">
        <v>62</v>
      </c>
      <c r="E31" s="24" t="s">
        <v>67</v>
      </c>
      <c r="F31" s="8" t="s">
        <v>80</v>
      </c>
      <c r="G31" s="28" t="s">
        <v>85</v>
      </c>
      <c r="H31" s="8" t="s">
        <v>92</v>
      </c>
      <c r="I31" s="8">
        <v>138520</v>
      </c>
      <c r="J31" s="8" t="s">
        <v>88</v>
      </c>
      <c r="K31" s="9"/>
    </row>
    <row r="32" spans="1:11">
      <c r="A32" s="54"/>
      <c r="B32" s="45"/>
      <c r="C32" s="12" t="s">
        <v>39</v>
      </c>
      <c r="D32" s="17"/>
      <c r="E32" s="23"/>
      <c r="F32" s="8"/>
      <c r="G32" s="27"/>
      <c r="H32" s="12"/>
      <c r="I32" s="12">
        <f t="shared" si="0"/>
        <v>0</v>
      </c>
      <c r="J32" s="12"/>
      <c r="K32" s="13"/>
    </row>
    <row r="33" spans="1:11">
      <c r="A33" s="54"/>
      <c r="B33" s="45"/>
      <c r="C33" s="12" t="s">
        <v>40</v>
      </c>
      <c r="D33" s="17"/>
      <c r="E33" s="23"/>
      <c r="F33" s="8"/>
      <c r="G33" s="27"/>
      <c r="H33" s="12"/>
      <c r="I33" s="12">
        <f t="shared" si="0"/>
        <v>0</v>
      </c>
      <c r="J33" s="12"/>
      <c r="K33" s="13"/>
    </row>
    <row r="34" spans="1:11" ht="15.75" thickBot="1">
      <c r="A34" s="55"/>
      <c r="B34" s="46"/>
      <c r="C34" s="10" t="s">
        <v>41</v>
      </c>
      <c r="D34" s="18"/>
      <c r="E34" s="25"/>
      <c r="F34" s="10"/>
      <c r="G34" s="29"/>
      <c r="H34" s="10"/>
      <c r="I34" s="10">
        <f t="shared" si="0"/>
        <v>0</v>
      </c>
      <c r="J34" s="10"/>
      <c r="K34" s="11"/>
    </row>
    <row r="35" spans="1:11">
      <c r="A35" s="53" t="s">
        <v>71</v>
      </c>
      <c r="B35" s="44" t="s">
        <v>42</v>
      </c>
      <c r="C35" s="5" t="s">
        <v>43</v>
      </c>
      <c r="D35" s="15" t="s">
        <v>62</v>
      </c>
      <c r="E35" s="22" t="s">
        <v>67</v>
      </c>
      <c r="F35" s="39" t="s">
        <v>80</v>
      </c>
      <c r="G35" s="26" t="s">
        <v>84</v>
      </c>
      <c r="H35" s="21" t="s">
        <v>87</v>
      </c>
      <c r="I35" s="21">
        <v>23400</v>
      </c>
      <c r="J35" s="21" t="s">
        <v>99</v>
      </c>
      <c r="K35" s="14"/>
    </row>
    <row r="36" spans="1:11">
      <c r="A36" s="54"/>
      <c r="B36" s="45"/>
      <c r="C36" s="12" t="s">
        <v>44</v>
      </c>
      <c r="D36" s="17" t="s">
        <v>62</v>
      </c>
      <c r="E36" s="23" t="s">
        <v>67</v>
      </c>
      <c r="F36" s="8" t="s">
        <v>80</v>
      </c>
      <c r="G36" s="27" t="s">
        <v>86</v>
      </c>
      <c r="H36" s="12" t="s">
        <v>91</v>
      </c>
      <c r="I36" s="12">
        <v>12000</v>
      </c>
      <c r="J36" s="12" t="s">
        <v>89</v>
      </c>
      <c r="K36" s="13"/>
    </row>
    <row r="37" spans="1:11">
      <c r="A37" s="54"/>
      <c r="B37" s="45"/>
      <c r="C37" s="12" t="s">
        <v>45</v>
      </c>
      <c r="D37" s="17" t="s">
        <v>62</v>
      </c>
      <c r="E37" s="23" t="s">
        <v>67</v>
      </c>
      <c r="F37" s="8" t="s">
        <v>80</v>
      </c>
      <c r="G37" s="27" t="s">
        <v>85</v>
      </c>
      <c r="H37" s="12" t="s">
        <v>92</v>
      </c>
      <c r="I37" s="12">
        <v>11890</v>
      </c>
      <c r="J37" s="12" t="s">
        <v>109</v>
      </c>
      <c r="K37" s="13" t="s">
        <v>110</v>
      </c>
    </row>
    <row r="38" spans="1:11" ht="15.75" thickBot="1">
      <c r="A38" s="55"/>
      <c r="B38" s="46"/>
      <c r="C38" s="10" t="s">
        <v>46</v>
      </c>
      <c r="D38" s="18"/>
      <c r="E38" s="25"/>
      <c r="F38" s="10"/>
      <c r="G38" s="29"/>
      <c r="H38" s="10"/>
      <c r="I38" s="10">
        <f t="shared" si="0"/>
        <v>0</v>
      </c>
      <c r="J38" s="10"/>
      <c r="K38" s="11"/>
    </row>
    <row r="39" spans="1:11">
      <c r="A39" s="53" t="s">
        <v>71</v>
      </c>
      <c r="B39" s="44" t="s">
        <v>47</v>
      </c>
      <c r="C39" s="5" t="s">
        <v>48</v>
      </c>
      <c r="D39" s="15" t="s">
        <v>62</v>
      </c>
      <c r="E39" s="22" t="s">
        <v>67</v>
      </c>
      <c r="F39" s="39" t="s">
        <v>80</v>
      </c>
      <c r="G39" s="26" t="s">
        <v>84</v>
      </c>
      <c r="H39" s="21" t="s">
        <v>87</v>
      </c>
      <c r="I39" s="21">
        <v>1500</v>
      </c>
      <c r="J39" s="21" t="s">
        <v>100</v>
      </c>
      <c r="K39" s="14"/>
    </row>
    <row r="40" spans="1:11">
      <c r="A40" s="54"/>
      <c r="B40" s="45"/>
      <c r="C40" s="12" t="s">
        <v>49</v>
      </c>
      <c r="D40" s="17" t="s">
        <v>62</v>
      </c>
      <c r="E40" s="23" t="s">
        <v>67</v>
      </c>
      <c r="F40" s="8" t="s">
        <v>80</v>
      </c>
      <c r="G40" s="27" t="s">
        <v>86</v>
      </c>
      <c r="H40" s="12" t="s">
        <v>91</v>
      </c>
      <c r="I40" s="12">
        <v>1120</v>
      </c>
      <c r="J40" s="12" t="s">
        <v>88</v>
      </c>
      <c r="K40" s="13"/>
    </row>
    <row r="41" spans="1:11">
      <c r="A41" s="54"/>
      <c r="B41" s="45"/>
      <c r="C41" s="12" t="s">
        <v>50</v>
      </c>
      <c r="D41" s="17" t="s">
        <v>62</v>
      </c>
      <c r="E41" s="23" t="s">
        <v>67</v>
      </c>
      <c r="F41" s="8" t="s">
        <v>80</v>
      </c>
      <c r="G41" s="27" t="s">
        <v>85</v>
      </c>
      <c r="H41" s="12" t="s">
        <v>92</v>
      </c>
      <c r="I41" s="12">
        <v>18000</v>
      </c>
      <c r="J41" s="12" t="s">
        <v>99</v>
      </c>
      <c r="K41" s="13" t="s">
        <v>103</v>
      </c>
    </row>
    <row r="42" spans="1:11" ht="15.75" thickBot="1">
      <c r="A42" s="55"/>
      <c r="B42" s="46"/>
      <c r="C42" s="10" t="s">
        <v>51</v>
      </c>
      <c r="D42" s="18"/>
      <c r="E42" s="25"/>
      <c r="F42" s="10"/>
      <c r="G42" s="29"/>
      <c r="H42" s="10"/>
      <c r="I42" s="10">
        <f t="shared" si="0"/>
        <v>0</v>
      </c>
      <c r="J42" s="10"/>
      <c r="K42" s="11"/>
    </row>
    <row r="43" spans="1:11">
      <c r="A43" s="53" t="s">
        <v>71</v>
      </c>
      <c r="B43" s="44" t="s">
        <v>52</v>
      </c>
      <c r="C43" s="5" t="s">
        <v>53</v>
      </c>
      <c r="D43" s="15" t="s">
        <v>62</v>
      </c>
      <c r="E43" s="22" t="s">
        <v>67</v>
      </c>
      <c r="F43" s="39" t="s">
        <v>80</v>
      </c>
      <c r="G43" s="26" t="s">
        <v>84</v>
      </c>
      <c r="H43" s="21" t="s">
        <v>87</v>
      </c>
      <c r="I43" s="21">
        <v>1790</v>
      </c>
      <c r="J43" s="21" t="s">
        <v>100</v>
      </c>
      <c r="K43" s="14"/>
    </row>
    <row r="44" spans="1:11">
      <c r="A44" s="54"/>
      <c r="B44" s="45"/>
      <c r="C44" s="12" t="s">
        <v>54</v>
      </c>
      <c r="D44" s="17" t="s">
        <v>62</v>
      </c>
      <c r="E44" s="23" t="s">
        <v>67</v>
      </c>
      <c r="F44" s="8" t="s">
        <v>80</v>
      </c>
      <c r="G44" s="27" t="s">
        <v>86</v>
      </c>
      <c r="H44" s="12" t="s">
        <v>91</v>
      </c>
      <c r="I44" s="12">
        <v>1340</v>
      </c>
      <c r="J44" s="12" t="s">
        <v>101</v>
      </c>
      <c r="K44" s="13" t="s">
        <v>107</v>
      </c>
    </row>
    <row r="45" spans="1:11">
      <c r="A45" s="54"/>
      <c r="B45" s="45"/>
      <c r="C45" s="12" t="s">
        <v>55</v>
      </c>
      <c r="D45" s="17" t="s">
        <v>62</v>
      </c>
      <c r="E45" s="23" t="s">
        <v>67</v>
      </c>
      <c r="F45" s="8" t="s">
        <v>80</v>
      </c>
      <c r="G45" s="27" t="s">
        <v>85</v>
      </c>
      <c r="H45" s="12" t="s">
        <v>92</v>
      </c>
      <c r="I45" s="12">
        <v>75600</v>
      </c>
      <c r="J45" s="12" t="s">
        <v>88</v>
      </c>
      <c r="K45" s="13"/>
    </row>
    <row r="46" spans="1:11" ht="15.75" thickBot="1">
      <c r="A46" s="55"/>
      <c r="B46" s="46"/>
      <c r="C46" s="10" t="s">
        <v>56</v>
      </c>
      <c r="D46" s="18"/>
      <c r="E46" s="25"/>
      <c r="F46" s="10"/>
      <c r="G46" s="29"/>
      <c r="H46" s="10"/>
      <c r="I46" s="10">
        <f t="shared" si="0"/>
        <v>0</v>
      </c>
      <c r="J46" s="10"/>
      <c r="K46" s="11"/>
    </row>
    <row r="47" spans="1:11">
      <c r="A47" s="47" t="s">
        <v>57</v>
      </c>
      <c r="B47" s="50"/>
      <c r="C47" s="5" t="s">
        <v>58</v>
      </c>
      <c r="D47" s="15" t="s">
        <v>62</v>
      </c>
      <c r="E47" s="22" t="s">
        <v>67</v>
      </c>
      <c r="F47" s="39" t="s">
        <v>80</v>
      </c>
      <c r="G47" s="26" t="s">
        <v>84</v>
      </c>
      <c r="H47" s="21" t="s">
        <v>87</v>
      </c>
      <c r="I47" s="21">
        <v>1000</v>
      </c>
      <c r="J47" s="21" t="s">
        <v>99</v>
      </c>
      <c r="K47" s="14"/>
    </row>
    <row r="48" spans="1:11">
      <c r="A48" s="48"/>
      <c r="B48" s="51"/>
      <c r="C48" s="12" t="s">
        <v>59</v>
      </c>
      <c r="D48" s="17" t="s">
        <v>63</v>
      </c>
      <c r="E48" s="23" t="s">
        <v>66</v>
      </c>
      <c r="F48" s="8" t="s">
        <v>83</v>
      </c>
      <c r="G48" s="27" t="s">
        <v>84</v>
      </c>
      <c r="H48" s="12" t="s">
        <v>87</v>
      </c>
      <c r="I48" s="12">
        <v>1000</v>
      </c>
      <c r="J48" s="12" t="s">
        <v>88</v>
      </c>
      <c r="K48" s="13"/>
    </row>
    <row r="49" spans="1:11">
      <c r="A49" s="48"/>
      <c r="B49" s="51"/>
      <c r="C49" s="12" t="s">
        <v>60</v>
      </c>
      <c r="D49" s="12" t="s">
        <v>62</v>
      </c>
      <c r="E49" s="23" t="s">
        <v>67</v>
      </c>
      <c r="F49" s="8" t="s">
        <v>80</v>
      </c>
      <c r="G49" s="27" t="s">
        <v>86</v>
      </c>
      <c r="H49" s="12" t="s">
        <v>91</v>
      </c>
      <c r="I49" s="12">
        <v>1000</v>
      </c>
      <c r="J49" s="12" t="s">
        <v>99</v>
      </c>
      <c r="K49" s="13" t="s">
        <v>103</v>
      </c>
    </row>
    <row r="50" spans="1:11" ht="15.75" thickBot="1">
      <c r="A50" s="49"/>
      <c r="B50" s="52"/>
      <c r="C50" s="10" t="s">
        <v>61</v>
      </c>
      <c r="D50" s="10" t="s">
        <v>62</v>
      </c>
      <c r="E50" s="25" t="s">
        <v>67</v>
      </c>
      <c r="F50" s="10" t="s">
        <v>80</v>
      </c>
      <c r="G50" s="29" t="s">
        <v>85</v>
      </c>
      <c r="H50" s="10" t="s">
        <v>92</v>
      </c>
      <c r="I50" s="10">
        <v>1000</v>
      </c>
      <c r="J50" s="10" t="s">
        <v>99</v>
      </c>
      <c r="K50" s="11" t="s">
        <v>103</v>
      </c>
    </row>
    <row r="51" spans="1:11" ht="15.75" thickBot="1">
      <c r="H51" s="40" t="s">
        <v>94</v>
      </c>
      <c r="I51" s="40">
        <f>SUM(I5:I50)</f>
        <v>1011600</v>
      </c>
      <c r="J51" s="41" t="s">
        <v>95</v>
      </c>
      <c r="K51" s="40">
        <f>I51/10000</f>
        <v>101.16</v>
      </c>
    </row>
    <row r="52" spans="1:11" ht="15.75" thickBot="1">
      <c r="A52" s="1"/>
      <c r="B52" s="1"/>
      <c r="C52" s="1"/>
      <c r="G52" s="61" t="s">
        <v>70</v>
      </c>
      <c r="H52" s="31" t="s">
        <v>96</v>
      </c>
      <c r="I52" s="32">
        <f>I5+I6+I9+I12+I13+I17+I21+I47+I48</f>
        <v>241270</v>
      </c>
      <c r="J52" s="32" t="s">
        <v>96</v>
      </c>
      <c r="K52" s="33">
        <f t="shared" ref="K52:K54" si="1">I52/10000</f>
        <v>24.126999999999999</v>
      </c>
    </row>
    <row r="53" spans="1:11" ht="15.75" thickBot="1">
      <c r="G53" s="63"/>
      <c r="H53" s="34" t="s">
        <v>97</v>
      </c>
      <c r="I53" s="35">
        <f>I7+I10+I11+I14+I15+I18+I19+I22+I23+I49</f>
        <v>236625</v>
      </c>
      <c r="J53" s="34" t="s">
        <v>97</v>
      </c>
      <c r="K53" s="36">
        <f t="shared" si="1"/>
        <v>23.662500000000001</v>
      </c>
    </row>
    <row r="54" spans="1:11" ht="15.75" thickBot="1">
      <c r="G54" s="62"/>
      <c r="H54" s="38" t="s">
        <v>98</v>
      </c>
      <c r="I54" s="30">
        <f>I8+I16+I20+I24+I50</f>
        <v>73145</v>
      </c>
      <c r="J54" s="30" t="s">
        <v>98</v>
      </c>
      <c r="K54" s="30">
        <f t="shared" si="1"/>
        <v>7.3144999999999998</v>
      </c>
    </row>
    <row r="55" spans="1:11" ht="15.75" thickBot="1">
      <c r="G55" s="61" t="s">
        <v>71</v>
      </c>
      <c r="H55" s="31" t="s">
        <v>96</v>
      </c>
      <c r="I55" s="32">
        <f>I25+I29+I35+I39+I43</f>
        <v>101200</v>
      </c>
      <c r="J55" s="32" t="s">
        <v>96</v>
      </c>
      <c r="K55" s="33">
        <f t="shared" ref="K55:K60" si="2">I55/10000</f>
        <v>10.119999999999999</v>
      </c>
    </row>
    <row r="56" spans="1:11" ht="15.75" thickBot="1">
      <c r="G56" s="63"/>
      <c r="H56" s="34" t="s">
        <v>97</v>
      </c>
      <c r="I56" s="35">
        <f>I26+I30+I36+I40+I44</f>
        <v>95350</v>
      </c>
      <c r="J56" s="34" t="s">
        <v>97</v>
      </c>
      <c r="K56" s="36">
        <f t="shared" si="2"/>
        <v>9.5350000000000001</v>
      </c>
    </row>
    <row r="57" spans="1:11" ht="15.75" thickBot="1">
      <c r="G57" s="62"/>
      <c r="H57" s="38" t="s">
        <v>98</v>
      </c>
      <c r="I57" s="30">
        <f>I27+I31+I37+I41+I45</f>
        <v>264010</v>
      </c>
      <c r="J57" s="30" t="s">
        <v>98</v>
      </c>
      <c r="K57" s="30">
        <f t="shared" si="2"/>
        <v>26.401</v>
      </c>
    </row>
    <row r="58" spans="1:11" ht="15.75" thickBot="1">
      <c r="G58" s="64" t="s">
        <v>108</v>
      </c>
      <c r="H58" s="31" t="s">
        <v>96</v>
      </c>
      <c r="I58" s="33">
        <f>I52+I55</f>
        <v>342470</v>
      </c>
      <c r="J58" s="32" t="s">
        <v>96</v>
      </c>
      <c r="K58" s="32">
        <f t="shared" si="2"/>
        <v>34.247</v>
      </c>
    </row>
    <row r="59" spans="1:11" ht="15.75" thickBot="1">
      <c r="G59" s="65"/>
      <c r="H59" s="37" t="s">
        <v>97</v>
      </c>
      <c r="I59" s="36">
        <f t="shared" ref="I59:I60" si="3">I53+I56</f>
        <v>331975</v>
      </c>
      <c r="J59" s="34" t="s">
        <v>97</v>
      </c>
      <c r="K59" s="34">
        <f t="shared" si="2"/>
        <v>33.197499999999998</v>
      </c>
    </row>
    <row r="60" spans="1:11" ht="15.75" thickBot="1">
      <c r="G60" s="66"/>
      <c r="H60" s="38" t="s">
        <v>98</v>
      </c>
      <c r="I60" s="30">
        <f t="shared" si="3"/>
        <v>337155</v>
      </c>
      <c r="J60" s="30" t="s">
        <v>98</v>
      </c>
      <c r="K60" s="30">
        <f t="shared" si="2"/>
        <v>33.715499999999999</v>
      </c>
    </row>
  </sheetData>
  <mergeCells count="35">
    <mergeCell ref="G52:G54"/>
    <mergeCell ref="G55:G57"/>
    <mergeCell ref="G58:G60"/>
    <mergeCell ref="B5:B8"/>
    <mergeCell ref="A5:A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4"/>
    <mergeCell ref="A1:D1"/>
    <mergeCell ref="G3:G4"/>
    <mergeCell ref="H3:H4"/>
    <mergeCell ref="I3:K3"/>
    <mergeCell ref="A3:A4"/>
    <mergeCell ref="C3:C4"/>
    <mergeCell ref="D3:D4"/>
    <mergeCell ref="E3:E4"/>
    <mergeCell ref="F3:F4"/>
    <mergeCell ref="B3:B4"/>
    <mergeCell ref="B29:B34"/>
    <mergeCell ref="A47:A50"/>
    <mergeCell ref="B47:B50"/>
    <mergeCell ref="A35:A38"/>
    <mergeCell ref="B35:B38"/>
    <mergeCell ref="A39:A42"/>
    <mergeCell ref="B39:B42"/>
    <mergeCell ref="A43:A46"/>
    <mergeCell ref="B43:B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Andras</dc:creator>
  <cp:lastModifiedBy>Dr. Nótári Márta</cp:lastModifiedBy>
  <dcterms:created xsi:type="dcterms:W3CDTF">2018-09-26T07:24:50Z</dcterms:created>
  <dcterms:modified xsi:type="dcterms:W3CDTF">2018-11-29T14:32:27Z</dcterms:modified>
</cp:coreProperties>
</file>